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administrator/Desktop/"/>
    </mc:Choice>
  </mc:AlternateContent>
  <bookViews>
    <workbookView xWindow="28800" yWindow="-13720" windowWidth="38400" windowHeight="20040" tabRatio="500" xr2:uid="{00000000-000D-0000-FFFF-FFFF00000000}"/>
  </bookViews>
  <sheets>
    <sheet name="Sheet1" sheetId="8" r:id="rId1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8" l="1"/>
  <c r="B29" i="8"/>
  <c r="B28" i="8"/>
  <c r="C27" i="8"/>
  <c r="D27" i="8" s="1"/>
  <c r="E27" i="8" s="1"/>
  <c r="F27" i="8" s="1"/>
  <c r="G27" i="8" s="1"/>
  <c r="H27" i="8" s="1"/>
  <c r="I27" i="8" s="1"/>
  <c r="J27" i="8" s="1"/>
  <c r="K27" i="8" s="1"/>
  <c r="L27" i="8" s="1"/>
  <c r="M27" i="8" s="1"/>
  <c r="N27" i="8" s="1"/>
  <c r="O27" i="8" s="1"/>
  <c r="P27" i="8" s="1"/>
  <c r="Q27" i="8" s="1"/>
  <c r="R27" i="8" s="1"/>
  <c r="C21" i="8"/>
  <c r="C23" i="8" s="1"/>
  <c r="C20" i="8"/>
  <c r="D20" i="8" s="1"/>
  <c r="E20" i="8" s="1"/>
  <c r="F20" i="8" s="1"/>
  <c r="G20" i="8" s="1"/>
  <c r="H20" i="8" s="1"/>
  <c r="I20" i="8" s="1"/>
  <c r="J20" i="8" s="1"/>
  <c r="K20" i="8" s="1"/>
  <c r="L20" i="8" s="1"/>
  <c r="M20" i="8" s="1"/>
  <c r="N20" i="8" s="1"/>
  <c r="O20" i="8" s="1"/>
  <c r="P20" i="8" s="1"/>
  <c r="Q20" i="8" s="1"/>
  <c r="R20" i="8" s="1"/>
  <c r="C14" i="8"/>
  <c r="D14" i="8" s="1"/>
  <c r="E14" i="8" s="1"/>
  <c r="F14" i="8" s="1"/>
  <c r="G14" i="8" s="1"/>
  <c r="H14" i="8" s="1"/>
  <c r="I14" i="8" s="1"/>
  <c r="J14" i="8" s="1"/>
  <c r="K14" i="8" s="1"/>
  <c r="L14" i="8" s="1"/>
  <c r="M14" i="8" s="1"/>
  <c r="N14" i="8" s="1"/>
  <c r="O14" i="8" s="1"/>
  <c r="P14" i="8" s="1"/>
  <c r="Q14" i="8" s="1"/>
  <c r="R14" i="8" s="1"/>
  <c r="C15" i="8"/>
  <c r="D15" i="8" s="1"/>
  <c r="E15" i="8" s="1"/>
  <c r="F15" i="8" s="1"/>
  <c r="G15" i="8" s="1"/>
  <c r="G17" i="8" s="1"/>
  <c r="G42" i="8" s="1"/>
  <c r="B50" i="8"/>
  <c r="C11" i="8"/>
  <c r="D11" i="8" s="1"/>
  <c r="C10" i="8"/>
  <c r="D10" i="8" s="1"/>
  <c r="E10" i="8" s="1"/>
  <c r="F10" i="8" s="1"/>
  <c r="G10" i="8" s="1"/>
  <c r="H10" i="8" s="1"/>
  <c r="I10" i="8" s="1"/>
  <c r="J10" i="8" s="1"/>
  <c r="K10" i="8" s="1"/>
  <c r="L10" i="8" s="1"/>
  <c r="M10" i="8" s="1"/>
  <c r="N10" i="8" s="1"/>
  <c r="O10" i="8" s="1"/>
  <c r="P10" i="8" s="1"/>
  <c r="Q10" i="8" s="1"/>
  <c r="R10" i="8" s="1"/>
  <c r="C28" i="8" l="1"/>
  <c r="C29" i="8"/>
  <c r="C30" i="8"/>
  <c r="E36" i="8"/>
  <c r="E37" i="8" s="1"/>
  <c r="E11" i="8"/>
  <c r="D28" i="8"/>
  <c r="G29" i="8"/>
  <c r="F29" i="8"/>
  <c r="E29" i="8"/>
  <c r="D29" i="8"/>
  <c r="G37" i="8"/>
  <c r="D21" i="8"/>
  <c r="E38" i="8"/>
  <c r="E43" i="8"/>
  <c r="H15" i="8"/>
  <c r="F11" i="8" l="1"/>
  <c r="F36" i="8"/>
  <c r="F37" i="8" s="1"/>
  <c r="E28" i="8"/>
  <c r="I15" i="8"/>
  <c r="H29" i="8"/>
  <c r="D23" i="8"/>
  <c r="D30" i="8"/>
  <c r="G11" i="8" l="1"/>
  <c r="F28" i="8"/>
  <c r="E21" i="8"/>
  <c r="J15" i="8"/>
  <c r="I29" i="8"/>
  <c r="G28" i="8" l="1"/>
  <c r="G36" i="8"/>
  <c r="H11" i="8"/>
  <c r="K15" i="8"/>
  <c r="J29" i="8"/>
  <c r="E30" i="8"/>
  <c r="E23" i="8"/>
  <c r="I11" i="8" l="1"/>
  <c r="H28" i="8"/>
  <c r="F21" i="8"/>
  <c r="F38" i="8"/>
  <c r="F43" i="8"/>
  <c r="L15" i="8"/>
  <c r="K29" i="8"/>
  <c r="J11" i="8" l="1"/>
  <c r="I28" i="8"/>
  <c r="L29" i="8"/>
  <c r="L17" i="8"/>
  <c r="H37" i="8"/>
  <c r="M15" i="8"/>
  <c r="F30" i="8"/>
  <c r="F23" i="8"/>
  <c r="K11" i="8" l="1"/>
  <c r="J28" i="8"/>
  <c r="G21" i="8"/>
  <c r="N15" i="8"/>
  <c r="M29" i="8"/>
  <c r="H42" i="8"/>
  <c r="L11" i="8" l="1"/>
  <c r="K28" i="8"/>
  <c r="O15" i="8"/>
  <c r="N29" i="8"/>
  <c r="G30" i="8"/>
  <c r="G23" i="8"/>
  <c r="H21" i="8"/>
  <c r="M11" i="8" l="1"/>
  <c r="H36" i="8"/>
  <c r="L28" i="8"/>
  <c r="H30" i="8"/>
  <c r="H23" i="8"/>
  <c r="I21" i="8" s="1"/>
  <c r="G38" i="8"/>
  <c r="G43" i="8"/>
  <c r="P15" i="8"/>
  <c r="O29" i="8"/>
  <c r="N11" i="8" l="1"/>
  <c r="M28" i="8"/>
  <c r="Q15" i="8"/>
  <c r="P29" i="8"/>
  <c r="I30" i="8"/>
  <c r="I23" i="8"/>
  <c r="J21" i="8" s="1"/>
  <c r="O11" i="8" l="1"/>
  <c r="N28" i="8"/>
  <c r="J30" i="8"/>
  <c r="J23" i="8"/>
  <c r="K21" i="8" s="1"/>
  <c r="Q29" i="8"/>
  <c r="Q17" i="8"/>
  <c r="I42" i="8" s="1"/>
  <c r="R15" i="8"/>
  <c r="R29" i="8" s="1"/>
  <c r="I37" i="8"/>
  <c r="P11" i="8" l="1"/>
  <c r="O28" i="8"/>
  <c r="K30" i="8"/>
  <c r="K23" i="8"/>
  <c r="L21" i="8" s="1"/>
  <c r="Q11" i="8" l="1"/>
  <c r="P28" i="8"/>
  <c r="L30" i="8"/>
  <c r="L23" i="8"/>
  <c r="H43" i="8" s="1"/>
  <c r="M21" i="8"/>
  <c r="H38" i="8"/>
  <c r="R11" i="8" l="1"/>
  <c r="R28" i="8" s="1"/>
  <c r="I36" i="8"/>
  <c r="Q28" i="8"/>
  <c r="M30" i="8"/>
  <c r="M23" i="8"/>
  <c r="N21" i="8" s="1"/>
  <c r="N30" i="8" l="1"/>
  <c r="N23" i="8"/>
  <c r="O21" i="8" s="1"/>
  <c r="O30" i="8" l="1"/>
  <c r="O23" i="8"/>
  <c r="P21" i="8" s="1"/>
  <c r="P30" i="8" l="1"/>
  <c r="P23" i="8"/>
  <c r="Q21" i="8" s="1"/>
  <c r="Q30" i="8" l="1"/>
  <c r="Q23" i="8"/>
  <c r="I43" i="8" s="1"/>
  <c r="R21" i="8"/>
  <c r="I38" i="8"/>
  <c r="R23" i="8" l="1"/>
  <c r="R30" i="8"/>
</calcChain>
</file>

<file path=xl/sharedStrings.xml><?xml version="1.0" encoding="utf-8"?>
<sst xmlns="http://schemas.openxmlformats.org/spreadsheetml/2006/main" count="54" uniqueCount="23">
  <si>
    <t>Year</t>
  </si>
  <si>
    <t>Strategy 1</t>
  </si>
  <si>
    <t>Strategy 2</t>
  </si>
  <si>
    <t>Strategy 3</t>
  </si>
  <si>
    <t>Strategy</t>
  </si>
  <si>
    <t>+1 year</t>
  </si>
  <si>
    <t>+3 years</t>
  </si>
  <si>
    <t>+5 years</t>
  </si>
  <si>
    <t>+10 years</t>
  </si>
  <si>
    <t>+15 years</t>
  </si>
  <si>
    <t>Ending Balance</t>
  </si>
  <si>
    <t>Cumulative Tax Paid</t>
  </si>
  <si>
    <t>Rate of return</t>
  </si>
  <si>
    <t>FY</t>
  </si>
  <si>
    <t>Marginal tax rate</t>
  </si>
  <si>
    <t>Taxable Gain (&gt; 1 year)</t>
  </si>
  <si>
    <t>Taxable Gain (&lt; 1 year)</t>
  </si>
  <si>
    <t>Taxable Gain (Forever)</t>
  </si>
  <si>
    <t>x</t>
  </si>
  <si>
    <t>Cycle date</t>
  </si>
  <si>
    <t>Tax payable</t>
  </si>
  <si>
    <t>Startegy 1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</si>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</sst>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&quot;$&quot;#,##0"/>
    <numFmt numFmtId="166" formatCode="&quot;$&quot;#,##0.0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9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165" fontId="0" fillId="0" borderId="0" xfId="0" applyNumberFormat="1"/>
    <xf numFmtId="166" fontId="0" fillId="0" borderId="0" xfId="0" applyNumberFormat="1"/>
    <xf numFmtId="0" fontId="3" fillId="0" borderId="0" xfId="0" applyFont="1"/>
    <xf numFmtId="1" fontId="0" fillId="0" borderId="0" xfId="0" applyNumberFormat="1"/>
    <xf numFmtId="0" fontId="3" fillId="0" borderId="1" xfId="0" applyFont="1" applyBorder="1"/>
    <xf numFmtId="1" fontId="3" fillId="0" borderId="7" xfId="0" applyNumberFormat="1" applyFont="1" applyBorder="1"/>
    <xf numFmtId="1" fontId="3" fillId="0" borderId="2" xfId="0" applyNumberFormat="1" applyFont="1" applyBorder="1"/>
    <xf numFmtId="0" fontId="3" fillId="0" borderId="3" xfId="0" applyFont="1" applyBorder="1"/>
    <xf numFmtId="1" fontId="0" fillId="0" borderId="0" xfId="0" applyNumberFormat="1" applyBorder="1"/>
    <xf numFmtId="1" fontId="0" fillId="0" borderId="4" xfId="0" applyNumberFormat="1" applyBorder="1"/>
    <xf numFmtId="0" fontId="3" fillId="0" borderId="5" xfId="0" applyFont="1" applyBorder="1"/>
    <xf numFmtId="1" fontId="0" fillId="0" borderId="8" xfId="0" applyNumberFormat="1" applyBorder="1"/>
    <xf numFmtId="1" fontId="0" fillId="0" borderId="6" xfId="0" applyNumberFormat="1" applyBorder="1"/>
    <xf numFmtId="0" fontId="0" fillId="0" borderId="1" xfId="0" applyBorder="1"/>
    <xf numFmtId="0" fontId="0" fillId="0" borderId="7" xfId="0" applyBorder="1"/>
    <xf numFmtId="0" fontId="0" fillId="0" borderId="2" xfId="0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Sheet1!$A$28</c:f>
              <c:strCache>
                <c:ptCount val="1"/>
                <c:pt idx="0">
                  <c:v>Strategy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Sheet1!$B$27:$R$27</c:f>
              <c:numCache>
                <c:formatCode>0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Sheet1!$B$28:$R$28</c:f>
              <c:numCache>
                <c:formatCode>0</c:formatCode>
                <c:ptCount val="17"/>
                <c:pt idx="0">
                  <c:v>100000</c:v>
                </c:pt>
                <c:pt idx="1">
                  <c:v>110000.00000000001</c:v>
                </c:pt>
                <c:pt idx="2">
                  <c:v>121000.00000000003</c:v>
                </c:pt>
                <c:pt idx="3">
                  <c:v>133100.00000000003</c:v>
                </c:pt>
                <c:pt idx="4">
                  <c:v>146410.00000000006</c:v>
                </c:pt>
                <c:pt idx="5">
                  <c:v>161051.00000000009</c:v>
                </c:pt>
                <c:pt idx="6">
                  <c:v>177156.10000000012</c:v>
                </c:pt>
                <c:pt idx="7">
                  <c:v>194871.71000000014</c:v>
                </c:pt>
                <c:pt idx="8">
                  <c:v>214358.88100000017</c:v>
                </c:pt>
                <c:pt idx="9">
                  <c:v>235794.76910000021</c:v>
                </c:pt>
                <c:pt idx="10">
                  <c:v>259374.24601000026</c:v>
                </c:pt>
                <c:pt idx="11">
                  <c:v>285311.67061100033</c:v>
                </c:pt>
                <c:pt idx="12">
                  <c:v>313842.8376721004</c:v>
                </c:pt>
                <c:pt idx="13">
                  <c:v>345227.12143931049</c:v>
                </c:pt>
                <c:pt idx="14">
                  <c:v>379749.83358324156</c:v>
                </c:pt>
                <c:pt idx="15">
                  <c:v>417724.81694156578</c:v>
                </c:pt>
                <c:pt idx="16">
                  <c:v>459497.29863572237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57-9B47-B91B-AA69F3EE967C}"/>
            </c:ext>
          </c:extLst>
        </c:ser>
        <c:ser>
          <c:idx val="1"/>
          <c:order val="1"/>
          <c:tx>
            <c:strRef>
              <c:f>Sheet1!$A$29</c:f>
              <c:strCache>
                <c:ptCount val="1"/>
                <c:pt idx="0">
                  <c:v>Strategy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Sheet1!$B$27:$R$27</c:f>
              <c:numCache>
                <c:formatCode>0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Sheet1!$B$29:$R$29</c:f>
              <c:numCache>
                <c:formatCode>0</c:formatCode>
                <c:ptCount val="17"/>
                <c:pt idx="0">
                  <c:v>100000</c:v>
                </c:pt>
                <c:pt idx="1">
                  <c:v>110000.00000000001</c:v>
                </c:pt>
                <c:pt idx="2">
                  <c:v>121000.00000000003</c:v>
                </c:pt>
                <c:pt idx="3">
                  <c:v>133100.00000000003</c:v>
                </c:pt>
                <c:pt idx="4">
                  <c:v>146410.00000000006</c:v>
                </c:pt>
                <c:pt idx="5">
                  <c:v>161051.00000000009</c:v>
                </c:pt>
                <c:pt idx="6">
                  <c:v>164732.22150000007</c:v>
                </c:pt>
                <c:pt idx="7">
                  <c:v>181205.44365000009</c:v>
                </c:pt>
                <c:pt idx="8">
                  <c:v>199325.98801500013</c:v>
                </c:pt>
                <c:pt idx="9">
                  <c:v>219258.58681650014</c:v>
                </c:pt>
                <c:pt idx="10">
                  <c:v>241184.44549815019</c:v>
                </c:pt>
                <c:pt idx="11">
                  <c:v>248995.73388909167</c:v>
                </c:pt>
                <c:pt idx="12">
                  <c:v>273895.30727800087</c:v>
                </c:pt>
                <c:pt idx="13">
                  <c:v>301284.83800580096</c:v>
                </c:pt>
                <c:pt idx="14">
                  <c:v>331413.32180638111</c:v>
                </c:pt>
                <c:pt idx="15">
                  <c:v>364554.65398701926</c:v>
                </c:pt>
                <c:pt idx="16">
                  <c:v>375904.28195823636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57-9B47-B91B-AA69F3EE967C}"/>
            </c:ext>
          </c:extLst>
        </c:ser>
        <c:ser>
          <c:idx val="2"/>
          <c:order val="2"/>
          <c:tx>
            <c:strRef>
              <c:f>Sheet1!$A$30</c:f>
              <c:strCache>
                <c:ptCount val="1"/>
                <c:pt idx="0">
                  <c:v>Strategy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Sheet1!$B$27:$R$27</c:f>
              <c:numCache>
                <c:formatCode>0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Sheet1!$B$30:$R$30</c:f>
              <c:numCache>
                <c:formatCode>0</c:formatCode>
                <c:ptCount val="17"/>
                <c:pt idx="0">
                  <c:v>100000</c:v>
                </c:pt>
                <c:pt idx="1">
                  <c:v>110000.00000000001</c:v>
                </c:pt>
                <c:pt idx="2">
                  <c:v>116930.00000000003</c:v>
                </c:pt>
                <c:pt idx="3">
                  <c:v>125802.49000000003</c:v>
                </c:pt>
                <c:pt idx="4">
                  <c:v>134771.63557000004</c:v>
                </c:pt>
                <c:pt idx="5">
                  <c:v>144598.35688001008</c:v>
                </c:pt>
                <c:pt idx="6">
                  <c:v>155058.71699483701</c:v>
                </c:pt>
                <c:pt idx="7">
                  <c:v>166307.22212758617</c:v>
                </c:pt>
                <c:pt idx="8">
                  <c:v>178359.8027513159</c:v>
                </c:pt>
                <c:pt idx="9">
                  <c:v>191290.38271258949</c:v>
                </c:pt>
                <c:pt idx="10">
                  <c:v>205156.67493961009</c:v>
                </c:pt>
                <c:pt idx="11">
                  <c:v>220028.76149717375</c:v>
                </c:pt>
                <c:pt idx="12">
                  <c:v>235978.69841796273</c:v>
                </c:pt>
                <c:pt idx="13">
                  <c:v>253084.94393299791</c:v>
                </c:pt>
                <c:pt idx="14">
                  <c:v>271431.19640167843</c:v>
                </c:pt>
                <c:pt idx="15">
                  <c:v>291107.39128709334</c:v>
                </c:pt>
                <c:pt idx="16">
                  <c:v>312209.9190974388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57-9B47-B91B-AA69F3EE9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987631"/>
        <c:axId val="492540799"/>
      </c:lineChart>
      <c:catAx>
        <c:axId val="222987631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540799"/>
        <c:crosses val="autoZero"/>
        <c:auto val="1"/>
        <c:lblAlgn val="ctr"/>
        <c:lblOffset val="100"/>
        <c:noMultiLvlLbl val="0"/>
      </c:catAx>
      <c:valAx>
        <c:axId val="492540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987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31</xdr:row>
      <xdr:rowOff>101600</xdr:rowOff>
    </xdr:from>
    <xdr:to>
      <xdr:col>24</xdr:col>
      <xdr:colOff>520700</xdr:colOff>
      <xdr:row>74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D00BF85-8091-7441-A3D2-9C91D0BC03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696EF-9386-4542-A9E2-A312A4833EA4}">
  <dimension ref="A2:R50"/>
  <sheetViews>
    <sheetView tabSelected="1" workbookViewId="0">
      <selection activeCell="A4" sqref="A4"/>
    </sheetView>
  </sheetViews>
  <sheetFormatPr baseColWidth="10" defaultRowHeight="16" x14ac:dyDescent="0.2"/>
  <cols>
    <col min="1" max="1" width="21.6640625" customWidth="1"/>
    <col min="2" max="11" width="12.6640625" bestFit="1" customWidth="1"/>
    <col min="12" max="12" width="12.83203125" customWidth="1"/>
    <col min="13" max="18" width="12.6640625" bestFit="1" customWidth="1"/>
    <col min="19" max="19" width="22.83203125" customWidth="1"/>
  </cols>
  <sheetData>
    <row r="2" spans="1:18" x14ac:dyDescent="0.2">
      <c r="A2" t="s">
        <v>14</v>
      </c>
      <c r="B2" s="1">
        <v>0.37</v>
      </c>
    </row>
    <row r="3" spans="1:18" x14ac:dyDescent="0.2">
      <c r="A3" t="s">
        <v>12</v>
      </c>
      <c r="B3" s="1">
        <v>0.1</v>
      </c>
    </row>
    <row r="4" spans="1:18" x14ac:dyDescent="0.2">
      <c r="A4" t="s">
        <v>15</v>
      </c>
      <c r="B4" s="1">
        <v>1</v>
      </c>
    </row>
    <row r="5" spans="1:18" x14ac:dyDescent="0.2">
      <c r="A5" t="s">
        <v>16</v>
      </c>
      <c r="B5" s="1">
        <v>0.5</v>
      </c>
    </row>
    <row r="6" spans="1:18" x14ac:dyDescent="0.2">
      <c r="A6" t="s">
        <v>17</v>
      </c>
      <c r="B6" s="1">
        <v>0</v>
      </c>
    </row>
    <row r="9" spans="1:18" x14ac:dyDescent="0.2">
      <c r="A9" s="8" t="s">
        <v>21</v>
      </c>
    </row>
    <row r="10" spans="1:18" x14ac:dyDescent="0.2">
      <c r="A10" t="s">
        <v>13</v>
      </c>
      <c r="B10" s="9">
        <v>0</v>
      </c>
      <c r="C10" s="9">
        <f>B10+1</f>
        <v>1</v>
      </c>
      <c r="D10" s="9">
        <f t="shared" ref="D10:R10" si="0">C10+1</f>
        <v>2</v>
      </c>
      <c r="E10" s="9">
        <f t="shared" si="0"/>
        <v>3</v>
      </c>
      <c r="F10" s="9">
        <f t="shared" si="0"/>
        <v>4</v>
      </c>
      <c r="G10" s="9">
        <f t="shared" si="0"/>
        <v>5</v>
      </c>
      <c r="H10" s="9">
        <f t="shared" si="0"/>
        <v>6</v>
      </c>
      <c r="I10" s="9">
        <f t="shared" si="0"/>
        <v>7</v>
      </c>
      <c r="J10" s="9">
        <f t="shared" si="0"/>
        <v>8</v>
      </c>
      <c r="K10" s="9">
        <f t="shared" si="0"/>
        <v>9</v>
      </c>
      <c r="L10" s="9">
        <f t="shared" si="0"/>
        <v>10</v>
      </c>
      <c r="M10" s="9">
        <f t="shared" si="0"/>
        <v>11</v>
      </c>
      <c r="N10" s="9">
        <f t="shared" si="0"/>
        <v>12</v>
      </c>
      <c r="O10" s="9">
        <f t="shared" si="0"/>
        <v>13</v>
      </c>
      <c r="P10" s="9">
        <f t="shared" si="0"/>
        <v>14</v>
      </c>
      <c r="Q10" s="9">
        <f t="shared" si="0"/>
        <v>15</v>
      </c>
      <c r="R10" s="9">
        <f t="shared" si="0"/>
        <v>16</v>
      </c>
    </row>
    <row r="11" spans="1:18" x14ac:dyDescent="0.2">
      <c r="A11" t="s">
        <v>22</v>
      </c>
      <c r="B11" s="9">
        <v>100000</v>
      </c>
      <c r="C11" s="9">
        <f>B11*(1+$B$3)</f>
        <v>110000.00000000001</v>
      </c>
      <c r="D11" s="9">
        <f>C11*(1+$B$3)</f>
        <v>121000.00000000003</v>
      </c>
      <c r="E11" s="9">
        <f>D11*(1+$B$3)</f>
        <v>133100.00000000003</v>
      </c>
      <c r="F11" s="9">
        <f>E11*(1+$B$3)</f>
        <v>146410.00000000006</v>
      </c>
      <c r="G11" s="9">
        <f>F11*(1+$B$3)</f>
        <v>161051.00000000009</v>
      </c>
      <c r="H11" s="9">
        <f>G11*(1+$B$3)</f>
        <v>177156.10000000012</v>
      </c>
      <c r="I11" s="9">
        <f>H11*(1+$B$3)</f>
        <v>194871.71000000014</v>
      </c>
      <c r="J11" s="9">
        <f>I11*(1+$B$3)</f>
        <v>214358.88100000017</v>
      </c>
      <c r="K11" s="9">
        <f>J11*(1+$B$3)</f>
        <v>235794.76910000021</v>
      </c>
      <c r="L11" s="9">
        <f>K11*(1+$B$3)</f>
        <v>259374.24601000026</v>
      </c>
      <c r="M11" s="9">
        <f>L11*(1+$B$3)</f>
        <v>285311.67061100033</v>
      </c>
      <c r="N11" s="9">
        <f>M11*(1+$B$3)</f>
        <v>313842.8376721004</v>
      </c>
      <c r="O11" s="9">
        <f>N11*(1+$B$3)</f>
        <v>345227.12143931049</v>
      </c>
      <c r="P11" s="9">
        <f>O11*(1+$B$3)</f>
        <v>379749.83358324156</v>
      </c>
      <c r="Q11" s="9">
        <f>P11*(1+$B$3)</f>
        <v>417724.81694156578</v>
      </c>
      <c r="R11" s="9">
        <f>Q11*(1+$B$3)</f>
        <v>459497.29863572237</v>
      </c>
    </row>
    <row r="12" spans="1:18" x14ac:dyDescent="0.2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x14ac:dyDescent="0.2">
      <c r="A13" s="8" t="s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x14ac:dyDescent="0.2">
      <c r="A14" t="s">
        <v>0</v>
      </c>
      <c r="B14" s="9">
        <v>0</v>
      </c>
      <c r="C14" s="9">
        <f>B14+1</f>
        <v>1</v>
      </c>
      <c r="D14" s="9">
        <f t="shared" ref="D14:R14" si="1">C14+1</f>
        <v>2</v>
      </c>
      <c r="E14" s="9">
        <f t="shared" si="1"/>
        <v>3</v>
      </c>
      <c r="F14" s="9">
        <f t="shared" si="1"/>
        <v>4</v>
      </c>
      <c r="G14" s="9">
        <f t="shared" si="1"/>
        <v>5</v>
      </c>
      <c r="H14" s="9">
        <f t="shared" si="1"/>
        <v>6</v>
      </c>
      <c r="I14" s="9">
        <f t="shared" si="1"/>
        <v>7</v>
      </c>
      <c r="J14" s="9">
        <f t="shared" si="1"/>
        <v>8</v>
      </c>
      <c r="K14" s="9">
        <f t="shared" si="1"/>
        <v>9</v>
      </c>
      <c r="L14" s="9">
        <f t="shared" si="1"/>
        <v>10</v>
      </c>
      <c r="M14" s="9">
        <f t="shared" si="1"/>
        <v>11</v>
      </c>
      <c r="N14" s="9">
        <f t="shared" si="1"/>
        <v>12</v>
      </c>
      <c r="O14" s="9">
        <f t="shared" si="1"/>
        <v>13</v>
      </c>
      <c r="P14" s="9">
        <f t="shared" si="1"/>
        <v>14</v>
      </c>
      <c r="Q14" s="9">
        <f t="shared" si="1"/>
        <v>15</v>
      </c>
      <c r="R14" s="9">
        <f t="shared" si="1"/>
        <v>16</v>
      </c>
    </row>
    <row r="15" spans="1:18" x14ac:dyDescent="0.2">
      <c r="A15" t="s">
        <v>22</v>
      </c>
      <c r="B15" s="9">
        <v>100000</v>
      </c>
      <c r="C15" s="9">
        <f>(B15-B17)*(1+$B$3)</f>
        <v>110000.00000000001</v>
      </c>
      <c r="D15" s="9">
        <f>(C15-C17)*(1+$B$3)</f>
        <v>121000.00000000003</v>
      </c>
      <c r="E15" s="9">
        <f>(D15-D17)*(1+$B$3)</f>
        <v>133100.00000000003</v>
      </c>
      <c r="F15" s="9">
        <f>(E15-E17)*(1+$B$3)</f>
        <v>146410.00000000006</v>
      </c>
      <c r="G15" s="9">
        <f>(F15-F17)*(1+$B$3)</f>
        <v>161051.00000000009</v>
      </c>
      <c r="H15" s="9">
        <f>(G15-G17)*(1+$B$3)</f>
        <v>164732.22150000007</v>
      </c>
      <c r="I15" s="9">
        <f>(H15-H17)*(1+$B$3)</f>
        <v>181205.44365000009</v>
      </c>
      <c r="J15" s="9">
        <f>(I15-I17)*(1+$B$3)</f>
        <v>199325.98801500013</v>
      </c>
      <c r="K15" s="9">
        <f>(J15-J17)*(1+$B$3)</f>
        <v>219258.58681650014</v>
      </c>
      <c r="L15" s="9">
        <f>(K15-K17)*(1+$B$3)</f>
        <v>241184.44549815019</v>
      </c>
      <c r="M15" s="9">
        <f>(L15-L17)*(1+$B$3)</f>
        <v>248995.73388909167</v>
      </c>
      <c r="N15" s="9">
        <f>(M15-M17)*(1+$B$3)</f>
        <v>273895.30727800087</v>
      </c>
      <c r="O15" s="9">
        <f>(N15-N17)*(1+$B$3)</f>
        <v>301284.83800580096</v>
      </c>
      <c r="P15" s="9">
        <f>(O15-O17)*(1+$B$3)</f>
        <v>331413.32180638111</v>
      </c>
      <c r="Q15" s="9">
        <f>(P15-P17)*(1+$B$3)</f>
        <v>364554.65398701926</v>
      </c>
      <c r="R15" s="9">
        <f>(Q15-Q17)*(1+$B$3)</f>
        <v>375904.28195823636</v>
      </c>
    </row>
    <row r="16" spans="1:18" x14ac:dyDescent="0.2">
      <c r="A16" t="s">
        <v>19</v>
      </c>
      <c r="B16" s="9"/>
      <c r="C16" s="9"/>
      <c r="D16" s="9"/>
      <c r="E16" s="9"/>
      <c r="F16" s="9"/>
      <c r="G16" s="9" t="s">
        <v>18</v>
      </c>
      <c r="H16" s="9"/>
      <c r="I16" s="9"/>
      <c r="J16" s="9"/>
      <c r="K16" s="9"/>
      <c r="L16" s="9" t="s">
        <v>18</v>
      </c>
      <c r="M16" s="9"/>
      <c r="N16" s="9"/>
      <c r="O16" s="9"/>
      <c r="P16" s="9"/>
      <c r="Q16" s="9" t="s">
        <v>18</v>
      </c>
      <c r="R16" s="9"/>
    </row>
    <row r="17" spans="1:18" x14ac:dyDescent="0.2">
      <c r="A17" t="s">
        <v>20</v>
      </c>
      <c r="B17" s="9"/>
      <c r="C17" s="9"/>
      <c r="D17" s="9"/>
      <c r="E17" s="9"/>
      <c r="F17" s="9"/>
      <c r="G17" s="9">
        <f>(G15-B15)*$B$5*$B$2</f>
        <v>11294.435000000016</v>
      </c>
      <c r="H17" s="9"/>
      <c r="I17" s="9"/>
      <c r="J17" s="9"/>
      <c r="K17" s="9"/>
      <c r="L17" s="9">
        <f>(L15-G15)*$B$5*$B$2</f>
        <v>14824.687417157769</v>
      </c>
      <c r="M17" s="9"/>
      <c r="N17" s="9"/>
      <c r="O17" s="9"/>
      <c r="P17" s="9"/>
      <c r="Q17" s="9">
        <f>(Q15-L15)*$B$5*$B$2</f>
        <v>22823.488570440779</v>
      </c>
      <c r="R17" s="9"/>
    </row>
    <row r="18" spans="1:18" x14ac:dyDescent="0.2">
      <c r="G18" s="6"/>
      <c r="H18" s="7"/>
      <c r="I18" s="7"/>
      <c r="J18" s="7"/>
      <c r="K18" s="7"/>
      <c r="L18" s="7"/>
    </row>
    <row r="19" spans="1:18" x14ac:dyDescent="0.2">
      <c r="A19" s="8" t="s">
        <v>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x14ac:dyDescent="0.2">
      <c r="A20" t="s">
        <v>0</v>
      </c>
      <c r="B20" s="9">
        <v>0</v>
      </c>
      <c r="C20" s="9">
        <f>B20+1</f>
        <v>1</v>
      </c>
      <c r="D20" s="9">
        <f t="shared" ref="D20:R20" si="2">C20+1</f>
        <v>2</v>
      </c>
      <c r="E20" s="9">
        <f t="shared" si="2"/>
        <v>3</v>
      </c>
      <c r="F20" s="9">
        <f t="shared" si="2"/>
        <v>4</v>
      </c>
      <c r="G20" s="9">
        <f t="shared" si="2"/>
        <v>5</v>
      </c>
      <c r="H20" s="9">
        <f t="shared" si="2"/>
        <v>6</v>
      </c>
      <c r="I20" s="9">
        <f t="shared" si="2"/>
        <v>7</v>
      </c>
      <c r="J20" s="9">
        <f t="shared" si="2"/>
        <v>8</v>
      </c>
      <c r="K20" s="9">
        <f t="shared" si="2"/>
        <v>9</v>
      </c>
      <c r="L20" s="9">
        <f t="shared" si="2"/>
        <v>10</v>
      </c>
      <c r="M20" s="9">
        <f t="shared" si="2"/>
        <v>11</v>
      </c>
      <c r="N20" s="9">
        <f t="shared" si="2"/>
        <v>12</v>
      </c>
      <c r="O20" s="9">
        <f t="shared" si="2"/>
        <v>13</v>
      </c>
      <c r="P20" s="9">
        <f t="shared" si="2"/>
        <v>14</v>
      </c>
      <c r="Q20" s="9">
        <f t="shared" si="2"/>
        <v>15</v>
      </c>
      <c r="R20" s="9">
        <f t="shared" si="2"/>
        <v>16</v>
      </c>
    </row>
    <row r="21" spans="1:18" x14ac:dyDescent="0.2">
      <c r="A21" t="s">
        <v>22</v>
      </c>
      <c r="B21" s="9">
        <v>100000</v>
      </c>
      <c r="C21" s="9">
        <f>(B21-B23)*(1+$B$3)</f>
        <v>110000.00000000001</v>
      </c>
      <c r="D21" s="9">
        <f>(C21-C23)*(1+$B$3)</f>
        <v>116930.00000000003</v>
      </c>
      <c r="E21" s="9">
        <f>(D21-D23)*(1+$B$3)</f>
        <v>125802.49000000003</v>
      </c>
      <c r="F21" s="9">
        <f>(E21-E23)*(1+$B$3)</f>
        <v>134771.63557000004</v>
      </c>
      <c r="G21" s="9">
        <f>(F21-F23)*(1+$B$3)</f>
        <v>144598.35688001008</v>
      </c>
      <c r="H21" s="9">
        <f>(G21-G23)*(1+$B$3)</f>
        <v>155058.71699483701</v>
      </c>
      <c r="I21" s="9">
        <f>(H21-H23)*(1+$B$3)</f>
        <v>166307.22212758617</v>
      </c>
      <c r="J21" s="9">
        <f>(I21-I23)*(1+$B$3)</f>
        <v>178359.8027513159</v>
      </c>
      <c r="K21" s="9">
        <f>(J21-J23)*(1+$B$3)</f>
        <v>191290.38271258949</v>
      </c>
      <c r="L21" s="9">
        <f>(K21-K23)*(1+$B$3)</f>
        <v>205156.67493961009</v>
      </c>
      <c r="M21" s="9">
        <f>(L21-L23)*(1+$B$3)</f>
        <v>220028.76149717375</v>
      </c>
      <c r="N21" s="9">
        <f>(M21-M23)*(1+$B$3)</f>
        <v>235978.69841796273</v>
      </c>
      <c r="O21" s="9">
        <f>(N21-N23)*(1+$B$3)</f>
        <v>253084.94393299791</v>
      </c>
      <c r="P21" s="9">
        <f>(O21-O23)*(1+$B$3)</f>
        <v>271431.19640167843</v>
      </c>
      <c r="Q21" s="9">
        <f>(P21-P23)*(1+$B$3)</f>
        <v>291107.39128709334</v>
      </c>
      <c r="R21" s="9">
        <f>(Q21-Q23)*(1+$B$3)</f>
        <v>312209.9190974388</v>
      </c>
    </row>
    <row r="22" spans="1:18" x14ac:dyDescent="0.2">
      <c r="A22" t="s">
        <v>19</v>
      </c>
      <c r="B22" s="9"/>
      <c r="C22" s="9" t="s">
        <v>18</v>
      </c>
      <c r="D22" s="9" t="s">
        <v>18</v>
      </c>
      <c r="E22" s="9" t="s">
        <v>18</v>
      </c>
      <c r="F22" s="9" t="s">
        <v>18</v>
      </c>
      <c r="G22" s="9" t="s">
        <v>18</v>
      </c>
      <c r="H22" s="9" t="s">
        <v>18</v>
      </c>
      <c r="I22" s="9" t="s">
        <v>18</v>
      </c>
      <c r="J22" s="9" t="s">
        <v>18</v>
      </c>
      <c r="K22" s="9" t="s">
        <v>18</v>
      </c>
      <c r="L22" s="9" t="s">
        <v>18</v>
      </c>
      <c r="M22" s="9" t="s">
        <v>18</v>
      </c>
      <c r="N22" s="9" t="s">
        <v>18</v>
      </c>
      <c r="O22" s="9" t="s">
        <v>18</v>
      </c>
      <c r="P22" s="9" t="s">
        <v>18</v>
      </c>
      <c r="Q22" s="9" t="s">
        <v>18</v>
      </c>
      <c r="R22" s="9" t="s">
        <v>18</v>
      </c>
    </row>
    <row r="23" spans="1:18" x14ac:dyDescent="0.2">
      <c r="A23" t="s">
        <v>20</v>
      </c>
      <c r="B23" s="9"/>
      <c r="C23" s="9">
        <f>(C21-B21)*$B$4*$B$2</f>
        <v>3700.0000000000055</v>
      </c>
      <c r="D23" s="9">
        <f>(D21-C21)*$B$4*$B$2</f>
        <v>2564.1000000000054</v>
      </c>
      <c r="E23" s="9">
        <f>(E21-D21)*$B$4*$B$2</f>
        <v>3282.8213000000019</v>
      </c>
      <c r="F23" s="9">
        <f>(F21-E21)*$B$4*$B$2</f>
        <v>3318.5838609000029</v>
      </c>
      <c r="G23" s="9">
        <f>(G21-F21)*$B$4*$B$2</f>
        <v>3635.8868847037129</v>
      </c>
      <c r="H23" s="9">
        <f>(H21-G21)*$B$4*$B$2</f>
        <v>3870.3332424859668</v>
      </c>
      <c r="I23" s="9">
        <f>(I21-H21)*$B$4*$B$2</f>
        <v>4161.9468991171861</v>
      </c>
      <c r="J23" s="9">
        <f>(J21-I21)*$B$4*$B$2</f>
        <v>4459.4548307800023</v>
      </c>
      <c r="K23" s="9">
        <f>(K21-J21)*$B$4*$B$2</f>
        <v>4784.3145856712272</v>
      </c>
      <c r="L23" s="9">
        <f>(L21-K21)*$B$4*$B$2</f>
        <v>5130.528123997623</v>
      </c>
      <c r="M23" s="9">
        <f>(M21-L21)*$B$4*$B$2</f>
        <v>5502.6720262985527</v>
      </c>
      <c r="N23" s="9">
        <f>(N21-M21)*$B$4*$B$2</f>
        <v>5901.4766606919238</v>
      </c>
      <c r="O23" s="9">
        <f>(O21-N21)*$B$4*$B$2</f>
        <v>6329.3108405630146</v>
      </c>
      <c r="P23" s="9">
        <f>(P21-O21)*$B$4*$B$2</f>
        <v>6788.1134134117947</v>
      </c>
      <c r="Q23" s="9">
        <f>(Q21-P21)*$B$4*$B$2</f>
        <v>7280.192107603516</v>
      </c>
      <c r="R23" s="9">
        <f>(R21-Q21)*$B$4*$B$2</f>
        <v>7807.9352898278212</v>
      </c>
    </row>
    <row r="26" spans="1:18" ht="17" customHeight="1" thickBot="1" x14ac:dyDescent="0.25"/>
    <row r="27" spans="1:18" s="8" customFormat="1" x14ac:dyDescent="0.2">
      <c r="A27" s="10"/>
      <c r="B27" s="11">
        <v>0</v>
      </c>
      <c r="C27" s="11">
        <f>B27+1</f>
        <v>1</v>
      </c>
      <c r="D27" s="11">
        <f t="shared" ref="D27:R27" si="3">C27+1</f>
        <v>2</v>
      </c>
      <c r="E27" s="11">
        <f t="shared" si="3"/>
        <v>3</v>
      </c>
      <c r="F27" s="11">
        <f t="shared" si="3"/>
        <v>4</v>
      </c>
      <c r="G27" s="11">
        <f t="shared" si="3"/>
        <v>5</v>
      </c>
      <c r="H27" s="11">
        <f t="shared" si="3"/>
        <v>6</v>
      </c>
      <c r="I27" s="11">
        <f t="shared" si="3"/>
        <v>7</v>
      </c>
      <c r="J27" s="11">
        <f t="shared" si="3"/>
        <v>8</v>
      </c>
      <c r="K27" s="11">
        <f t="shared" si="3"/>
        <v>9</v>
      </c>
      <c r="L27" s="11">
        <f t="shared" si="3"/>
        <v>10</v>
      </c>
      <c r="M27" s="11">
        <f t="shared" si="3"/>
        <v>11</v>
      </c>
      <c r="N27" s="11">
        <f t="shared" si="3"/>
        <v>12</v>
      </c>
      <c r="O27" s="11">
        <f t="shared" si="3"/>
        <v>13</v>
      </c>
      <c r="P27" s="11">
        <f t="shared" si="3"/>
        <v>14</v>
      </c>
      <c r="Q27" s="11">
        <f t="shared" si="3"/>
        <v>15</v>
      </c>
      <c r="R27" s="12">
        <f t="shared" si="3"/>
        <v>16</v>
      </c>
    </row>
    <row r="28" spans="1:18" x14ac:dyDescent="0.2">
      <c r="A28" s="13" t="s">
        <v>1</v>
      </c>
      <c r="B28" s="14">
        <f>B11</f>
        <v>100000</v>
      </c>
      <c r="C28" s="14">
        <f t="shared" ref="C28:R28" si="4">C11</f>
        <v>110000.00000000001</v>
      </c>
      <c r="D28" s="14">
        <f t="shared" si="4"/>
        <v>121000.00000000003</v>
      </c>
      <c r="E28" s="14">
        <f t="shared" si="4"/>
        <v>133100.00000000003</v>
      </c>
      <c r="F28" s="14">
        <f t="shared" si="4"/>
        <v>146410.00000000006</v>
      </c>
      <c r="G28" s="14">
        <f t="shared" si="4"/>
        <v>161051.00000000009</v>
      </c>
      <c r="H28" s="14">
        <f t="shared" si="4"/>
        <v>177156.10000000012</v>
      </c>
      <c r="I28" s="14">
        <f t="shared" si="4"/>
        <v>194871.71000000014</v>
      </c>
      <c r="J28" s="14">
        <f t="shared" si="4"/>
        <v>214358.88100000017</v>
      </c>
      <c r="K28" s="14">
        <f t="shared" si="4"/>
        <v>235794.76910000021</v>
      </c>
      <c r="L28" s="14">
        <f t="shared" si="4"/>
        <v>259374.24601000026</v>
      </c>
      <c r="M28" s="14">
        <f t="shared" si="4"/>
        <v>285311.67061100033</v>
      </c>
      <c r="N28" s="14">
        <f t="shared" si="4"/>
        <v>313842.8376721004</v>
      </c>
      <c r="O28" s="14">
        <f t="shared" si="4"/>
        <v>345227.12143931049</v>
      </c>
      <c r="P28" s="14">
        <f t="shared" si="4"/>
        <v>379749.83358324156</v>
      </c>
      <c r="Q28" s="14">
        <f t="shared" si="4"/>
        <v>417724.81694156578</v>
      </c>
      <c r="R28" s="15">
        <f t="shared" si="4"/>
        <v>459497.29863572237</v>
      </c>
    </row>
    <row r="29" spans="1:18" x14ac:dyDescent="0.2">
      <c r="A29" s="13" t="s">
        <v>2</v>
      </c>
      <c r="B29" s="14">
        <f>B15</f>
        <v>100000</v>
      </c>
      <c r="C29" s="14">
        <f t="shared" ref="C29:R29" si="5">C15</f>
        <v>110000.00000000001</v>
      </c>
      <c r="D29" s="14">
        <f t="shared" si="5"/>
        <v>121000.00000000003</v>
      </c>
      <c r="E29" s="14">
        <f t="shared" si="5"/>
        <v>133100.00000000003</v>
      </c>
      <c r="F29" s="14">
        <f t="shared" si="5"/>
        <v>146410.00000000006</v>
      </c>
      <c r="G29" s="14">
        <f t="shared" si="5"/>
        <v>161051.00000000009</v>
      </c>
      <c r="H29" s="14">
        <f t="shared" si="5"/>
        <v>164732.22150000007</v>
      </c>
      <c r="I29" s="14">
        <f t="shared" si="5"/>
        <v>181205.44365000009</v>
      </c>
      <c r="J29" s="14">
        <f t="shared" si="5"/>
        <v>199325.98801500013</v>
      </c>
      <c r="K29" s="14">
        <f t="shared" si="5"/>
        <v>219258.58681650014</v>
      </c>
      <c r="L29" s="14">
        <f t="shared" si="5"/>
        <v>241184.44549815019</v>
      </c>
      <c r="M29" s="14">
        <f t="shared" si="5"/>
        <v>248995.73388909167</v>
      </c>
      <c r="N29" s="14">
        <f t="shared" si="5"/>
        <v>273895.30727800087</v>
      </c>
      <c r="O29" s="14">
        <f t="shared" si="5"/>
        <v>301284.83800580096</v>
      </c>
      <c r="P29" s="14">
        <f t="shared" si="5"/>
        <v>331413.32180638111</v>
      </c>
      <c r="Q29" s="14">
        <f t="shared" si="5"/>
        <v>364554.65398701926</v>
      </c>
      <c r="R29" s="15">
        <f t="shared" si="5"/>
        <v>375904.28195823636</v>
      </c>
    </row>
    <row r="30" spans="1:18" ht="17" thickBot="1" x14ac:dyDescent="0.25">
      <c r="A30" s="16" t="s">
        <v>3</v>
      </c>
      <c r="B30" s="17">
        <f>B21</f>
        <v>100000</v>
      </c>
      <c r="C30" s="17">
        <f t="shared" ref="C30:R30" si="6">C21</f>
        <v>110000.00000000001</v>
      </c>
      <c r="D30" s="17">
        <f t="shared" si="6"/>
        <v>116930.00000000003</v>
      </c>
      <c r="E30" s="17">
        <f t="shared" si="6"/>
        <v>125802.49000000003</v>
      </c>
      <c r="F30" s="17">
        <f t="shared" si="6"/>
        <v>134771.63557000004</v>
      </c>
      <c r="G30" s="17">
        <f t="shared" si="6"/>
        <v>144598.35688001008</v>
      </c>
      <c r="H30" s="17">
        <f t="shared" si="6"/>
        <v>155058.71699483701</v>
      </c>
      <c r="I30" s="17">
        <f t="shared" si="6"/>
        <v>166307.22212758617</v>
      </c>
      <c r="J30" s="17">
        <f t="shared" si="6"/>
        <v>178359.8027513159</v>
      </c>
      <c r="K30" s="17">
        <f t="shared" si="6"/>
        <v>191290.38271258949</v>
      </c>
      <c r="L30" s="17">
        <f t="shared" si="6"/>
        <v>205156.67493961009</v>
      </c>
      <c r="M30" s="17">
        <f t="shared" si="6"/>
        <v>220028.76149717375</v>
      </c>
      <c r="N30" s="17">
        <f t="shared" si="6"/>
        <v>235978.69841796273</v>
      </c>
      <c r="O30" s="17">
        <f t="shared" si="6"/>
        <v>253084.94393299791</v>
      </c>
      <c r="P30" s="17">
        <f t="shared" si="6"/>
        <v>271431.19640167843</v>
      </c>
      <c r="Q30" s="17">
        <f t="shared" si="6"/>
        <v>291107.39128709334</v>
      </c>
      <c r="R30" s="18">
        <f t="shared" si="6"/>
        <v>312209.9190974388</v>
      </c>
    </row>
    <row r="33" spans="4:9" ht="17" thickBot="1" x14ac:dyDescent="0.25"/>
    <row r="34" spans="4:9" x14ac:dyDescent="0.2">
      <c r="D34" s="19" t="s">
        <v>10</v>
      </c>
      <c r="E34" s="20"/>
      <c r="F34" s="20"/>
      <c r="G34" s="20"/>
      <c r="H34" s="20"/>
      <c r="I34" s="21"/>
    </row>
    <row r="35" spans="4:9" x14ac:dyDescent="0.2">
      <c r="D35" s="2" t="s">
        <v>4</v>
      </c>
      <c r="E35" s="5" t="s">
        <v>5</v>
      </c>
      <c r="F35" s="5" t="s">
        <v>6</v>
      </c>
      <c r="G35" s="5" t="s">
        <v>7</v>
      </c>
      <c r="H35" s="5" t="s">
        <v>8</v>
      </c>
      <c r="I35" s="3" t="s">
        <v>9</v>
      </c>
    </row>
    <row r="36" spans="4:9" x14ac:dyDescent="0.2">
      <c r="D36" s="2">
        <v>1</v>
      </c>
      <c r="E36" s="14">
        <f>C11</f>
        <v>110000.00000000001</v>
      </c>
      <c r="F36" s="14">
        <f>E11</f>
        <v>133100.00000000003</v>
      </c>
      <c r="G36" s="14">
        <f>G11</f>
        <v>161051.00000000009</v>
      </c>
      <c r="H36" s="14">
        <f>L11</f>
        <v>259374.24601000026</v>
      </c>
      <c r="I36" s="15">
        <f>Q11</f>
        <v>417724.81694156578</v>
      </c>
    </row>
    <row r="37" spans="4:9" x14ac:dyDescent="0.2">
      <c r="D37" s="2">
        <v>2</v>
      </c>
      <c r="E37" s="14">
        <f>E36-E42</f>
        <v>110000.00000000001</v>
      </c>
      <c r="F37" s="14">
        <f t="shared" ref="F37" si="7">F36-F42</f>
        <v>133100.00000000003</v>
      </c>
      <c r="G37" s="14">
        <f>G15-G17</f>
        <v>149756.56500000006</v>
      </c>
      <c r="H37" s="14">
        <f>L15-L17</f>
        <v>226359.75808099241</v>
      </c>
      <c r="I37" s="15">
        <f>Q15-Q17</f>
        <v>341731.16541657847</v>
      </c>
    </row>
    <row r="38" spans="4:9" ht="17" thickBot="1" x14ac:dyDescent="0.25">
      <c r="D38" s="4">
        <v>3</v>
      </c>
      <c r="E38" s="17">
        <f>C21-C23</f>
        <v>106300.00000000001</v>
      </c>
      <c r="F38" s="17">
        <f>E21-E23</f>
        <v>122519.66870000004</v>
      </c>
      <c r="G38" s="17">
        <f>G21-G23</f>
        <v>140962.46999530637</v>
      </c>
      <c r="H38" s="17">
        <f>L21-L23</f>
        <v>200026.14681561248</v>
      </c>
      <c r="I38" s="18">
        <f>Q21-Q23</f>
        <v>283827.19917948981</v>
      </c>
    </row>
    <row r="39" spans="4:9" x14ac:dyDescent="0.2">
      <c r="D39" s="19" t="s">
        <v>11</v>
      </c>
      <c r="E39" s="20"/>
      <c r="F39" s="20"/>
      <c r="G39" s="20"/>
      <c r="H39" s="20"/>
      <c r="I39" s="21"/>
    </row>
    <row r="40" spans="4:9" x14ac:dyDescent="0.2">
      <c r="D40" s="2" t="s">
        <v>4</v>
      </c>
      <c r="E40" s="5" t="s">
        <v>5</v>
      </c>
      <c r="F40" s="5" t="s">
        <v>6</v>
      </c>
      <c r="G40" s="5" t="s">
        <v>7</v>
      </c>
      <c r="H40" s="5" t="s">
        <v>8</v>
      </c>
      <c r="I40" s="3" t="s">
        <v>9</v>
      </c>
    </row>
    <row r="41" spans="4:9" x14ac:dyDescent="0.2">
      <c r="D41" s="2">
        <v>1</v>
      </c>
      <c r="E41" s="5">
        <v>0</v>
      </c>
      <c r="F41" s="5">
        <v>0</v>
      </c>
      <c r="G41" s="5">
        <v>0</v>
      </c>
      <c r="H41" s="5">
        <v>0</v>
      </c>
      <c r="I41" s="3">
        <v>0</v>
      </c>
    </row>
    <row r="42" spans="4:9" x14ac:dyDescent="0.2">
      <c r="D42" s="2">
        <v>2</v>
      </c>
      <c r="E42" s="5">
        <v>0</v>
      </c>
      <c r="F42" s="5">
        <v>0</v>
      </c>
      <c r="G42" s="14">
        <f>G17</f>
        <v>11294.435000000016</v>
      </c>
      <c r="H42" s="14">
        <f>SUM(G17:L17)</f>
        <v>26119.122417157785</v>
      </c>
      <c r="I42" s="15">
        <f>SUM(G17:Q17)</f>
        <v>48942.610987598564</v>
      </c>
    </row>
    <row r="43" spans="4:9" ht="17" thickBot="1" x14ac:dyDescent="0.25">
      <c r="D43" s="4">
        <v>3</v>
      </c>
      <c r="E43" s="17">
        <f>C23</f>
        <v>3700.0000000000055</v>
      </c>
      <c r="F43" s="17">
        <f>SUM(C23:E23)</f>
        <v>9546.9213000000127</v>
      </c>
      <c r="G43" s="17">
        <f>SUM(C23:G23)</f>
        <v>16501.392045603727</v>
      </c>
      <c r="H43" s="17">
        <f>SUM(C23:L23)</f>
        <v>38907.969727655734</v>
      </c>
      <c r="I43" s="18">
        <f>SUM(C23:Q23)</f>
        <v>70709.734776224534</v>
      </c>
    </row>
    <row r="50" spans="2:2" x14ac:dyDescent="0.2">
      <c r="B50" s="6">
        <f>A50*(1+$B$3)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2017-12-08T01:55:33Z</dcterms:created>
  <dcterms:modified xsi:type="dcterms:W3CDTF">2018-09-18T23:29:01Z</dcterms:modified>
</cp:coreProperties>
</file>